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h\Downloads\"/>
    </mc:Choice>
  </mc:AlternateContent>
  <xr:revisionPtr revIDLastSave="0" documentId="8_{39DCDBD2-D4A4-4146-9A7B-0127ED4230E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لوحة الأثر" sheetId="1" r:id="rId1"/>
    <sheet name="قياس أثر الإدارات" sheetId="2" r:id="rId2"/>
    <sheet name="دليل الاستخدام" sheetId="3" r:id="rId3"/>
  </sheets>
  <definedNames>
    <definedName name="_xlnm.Print_Area" localSheetId="1">'قياس أثر الإدارات'!$C$1:$L$35</definedName>
    <definedName name="_xlnm.Print_Area" localSheetId="0">'لوحة الأثر'!$A$1:$P$22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" l="1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C14" i="1"/>
  <c r="D14" i="1" s="1"/>
  <c r="B14" i="1"/>
  <c r="C13" i="1"/>
  <c r="D13" i="1" s="1"/>
  <c r="B13" i="1"/>
  <c r="C12" i="1"/>
  <c r="D12" i="1" s="1"/>
  <c r="B12" i="1"/>
  <c r="C11" i="1"/>
  <c r="D11" i="1" s="1"/>
  <c r="B11" i="1"/>
  <c r="C10" i="1"/>
  <c r="D10" i="1" s="1"/>
  <c r="B10" i="1"/>
  <c r="C9" i="1"/>
  <c r="D9" i="1" s="1"/>
  <c r="B9" i="1"/>
  <c r="C8" i="1"/>
  <c r="D8" i="1" s="1"/>
  <c r="B8" i="1"/>
  <c r="C7" i="1"/>
  <c r="D7" i="1" s="1"/>
  <c r="B7" i="1"/>
  <c r="C6" i="1"/>
  <c r="D6" i="1" s="1"/>
  <c r="B6" i="1"/>
  <c r="C5" i="1"/>
  <c r="D5" i="1" s="1"/>
  <c r="B5" i="1"/>
</calcChain>
</file>

<file path=xl/sharedStrings.xml><?xml version="1.0" encoding="utf-8"?>
<sst xmlns="http://schemas.openxmlformats.org/spreadsheetml/2006/main" count="291" uniqueCount="147">
  <si>
    <t>لوحة قياس أثر الإدارات - جمعية النعيم للتعليم</t>
  </si>
  <si>
    <t>الإدارة</t>
  </si>
  <si>
    <t>عدد المؤشرات</t>
  </si>
  <si>
    <t>متوسط التحقق</t>
  </si>
  <si>
    <t>تصنيف الأثر</t>
  </si>
  <si>
    <t>ملاحظات</t>
  </si>
  <si>
    <t>المسؤول التنفيذي</t>
  </si>
  <si>
    <t>الإدارة المالية</t>
  </si>
  <si>
    <t>الإدارة التنفيذية والإدارية</t>
  </si>
  <si>
    <t>إدارة البرامج والمشاريع</t>
  </si>
  <si>
    <t>الموارد البشرية</t>
  </si>
  <si>
    <t>التطوع</t>
  </si>
  <si>
    <t>الحوكمة والالتزام</t>
  </si>
  <si>
    <t>الشراكات وتنمية الموارد</t>
  </si>
  <si>
    <t>الإعلام والاتصال</t>
  </si>
  <si>
    <t>خدمة المستفيدين</t>
  </si>
  <si>
    <t>الأثر المستهدف</t>
  </si>
  <si>
    <t>مؤشر القياس</t>
  </si>
  <si>
    <t>خط الأساس %</t>
  </si>
  <si>
    <t>المستهدف %</t>
  </si>
  <si>
    <t>المتحقق %</t>
  </si>
  <si>
    <t>نسبة التحقق</t>
  </si>
  <si>
    <t>التصنيف</t>
  </si>
  <si>
    <t>وسيلة القياس</t>
  </si>
  <si>
    <t>مصدر الإثبات</t>
  </si>
  <si>
    <t>الدورية</t>
  </si>
  <si>
    <t>التوصيات</t>
  </si>
  <si>
    <t>رفع كفاءة القيادة والتنفيذ</t>
  </si>
  <si>
    <t>تنفيذ قرارات المجلس</t>
  </si>
  <si>
    <t>ربع سنوي</t>
  </si>
  <si>
    <t>تحقيق الخطة التشغيلية</t>
  </si>
  <si>
    <t>إقفال المهام في موعدها</t>
  </si>
  <si>
    <t>معالجة المخاطر والملاحظات</t>
  </si>
  <si>
    <t>الاستدامة والانضباط والشفافية المالية</t>
  </si>
  <si>
    <t>الالتزام بالموازنة</t>
  </si>
  <si>
    <t>التقارير المالية في موعدها</t>
  </si>
  <si>
    <t>سلامة المستندات المالية</t>
  </si>
  <si>
    <t>تنمية وتنويع الموارد</t>
  </si>
  <si>
    <t>رفع الكفاءة التشغيلية</t>
  </si>
  <si>
    <t>المعاملات المنجزة في الوقت</t>
  </si>
  <si>
    <t>تطبيق السياسات والإجراءات</t>
  </si>
  <si>
    <t>اكتمال الأرشفة والتوثيق</t>
  </si>
  <si>
    <t>تحقيق أثر تعليمي ومجتمعي</t>
  </si>
  <si>
    <t>تحقيق مستهدف المستفيدين</t>
  </si>
  <si>
    <t>إكمال البرامج</t>
  </si>
  <si>
    <t>التحسن القبلي والبعدي</t>
  </si>
  <si>
    <t>رضا المستفيدين</t>
  </si>
  <si>
    <t>رفع كفاءة واستقرار العاملين</t>
  </si>
  <si>
    <t>إكمال تقييم الأداء</t>
  </si>
  <si>
    <t>تنفيذ خطة التدريب</t>
  </si>
  <si>
    <t>الرضا الوظيفي</t>
  </si>
  <si>
    <t>تعظيم قيمة التطوع</t>
  </si>
  <si>
    <t>تحقيق مستهدف المتطوعين والساعات</t>
  </si>
  <si>
    <t>رضا المتطوعين</t>
  </si>
  <si>
    <t>استبقاء المتطوعين</t>
  </si>
  <si>
    <t>رفع الامتثال وخفض المخاطر</t>
  </si>
  <si>
    <t>تطبيق السياسات المعتمدة</t>
  </si>
  <si>
    <t>إغلاق الملاحظات الرقابية</t>
  </si>
  <si>
    <t>معالجة المخاطر</t>
  </si>
  <si>
    <t>توسيع الأثر وتنمية الموارد</t>
  </si>
  <si>
    <t>الشراكات الفاعلة</t>
  </si>
  <si>
    <t>تحقيق قيمة الدعم المستهدفة</t>
  </si>
  <si>
    <t>تعزيز حضور الجمعية</t>
  </si>
  <si>
    <t>تحقيق مستهدف الوصول والتفاعل</t>
  </si>
  <si>
    <t>الحملات المنفذة حسب الخطة</t>
  </si>
  <si>
    <t>تحسين تجربة المستفيد</t>
  </si>
  <si>
    <t>رضا المستفيدين عن الخدمة</t>
  </si>
  <si>
    <t>معالجة الشكاوى في الوقت</t>
  </si>
  <si>
    <t>دليل الاستخدام</t>
  </si>
  <si>
    <t>1</t>
  </si>
  <si>
    <t>أدخل خط الأساس قبل فترة القياس.</t>
  </si>
  <si>
    <t>2</t>
  </si>
  <si>
    <t>أدخل المستهدف والمتحقق كنسبة من 0 إلى 100.</t>
  </si>
  <si>
    <t>3</t>
  </si>
  <si>
    <t>نسبة التحقق والتصنيف تحسبان تلقائيًا.</t>
  </si>
  <si>
    <t>4</t>
  </si>
  <si>
    <t>متميز: 100% فأعلى.</t>
  </si>
  <si>
    <t>5</t>
  </si>
  <si>
    <t>مرتفع: 85% إلى أقل من 100%.</t>
  </si>
  <si>
    <t>6</t>
  </si>
  <si>
    <t>متوسط: 70% إلى أقل من 85%.</t>
  </si>
  <si>
    <t>7</t>
  </si>
  <si>
    <t>يحتاج تحسين: أقل من 70%.</t>
  </si>
  <si>
    <t>8</t>
  </si>
  <si>
    <t>أرفق مصدر الإثبات: تقرير، محضر، استبيان، اختبار قبلي/بعدي أو رابط.</t>
  </si>
  <si>
    <t>9</t>
  </si>
  <si>
    <t>يُفضّل القياس ربع سنويًا والاعتماد النهائي سنويًا.</t>
  </si>
  <si>
    <t>المحاضر</t>
  </si>
  <si>
    <t>عمل الخطة</t>
  </si>
  <si>
    <t xml:space="preserve">تقرير المهام </t>
  </si>
  <si>
    <t>تقرير الإنجاز مع المخاطر</t>
  </si>
  <si>
    <t>الموازنة</t>
  </si>
  <si>
    <t>التقرير الربعي</t>
  </si>
  <si>
    <t>السجلات</t>
  </si>
  <si>
    <t>التقرير</t>
  </si>
  <si>
    <t>تقرير التزام</t>
  </si>
  <si>
    <t>تقرير الأرشيف</t>
  </si>
  <si>
    <t>تقرير المستفيدين</t>
  </si>
  <si>
    <t>تقرير البرامج المنفذة</t>
  </si>
  <si>
    <t>الاستبيانات والتغذية الراجعة</t>
  </si>
  <si>
    <t>استبينات الرضا</t>
  </si>
  <si>
    <t>نموذج الاداء</t>
  </si>
  <si>
    <t>تقرير التدريب</t>
  </si>
  <si>
    <t>استبيان الرضا للموظغين</t>
  </si>
  <si>
    <t>تقرير منصة التطوع</t>
  </si>
  <si>
    <t>اللوائح والسياسات موقع الجمعية</t>
  </si>
  <si>
    <t>لاتوجد تقرير</t>
  </si>
  <si>
    <t>تقرير إدارة المخاطر</t>
  </si>
  <si>
    <t>تقرير الشراكات</t>
  </si>
  <si>
    <t>تقرير</t>
  </si>
  <si>
    <t xml:space="preserve">تقرير </t>
  </si>
  <si>
    <t>تقرير حل الشكاوى</t>
  </si>
  <si>
    <t>الملفات والموقع والمستندات</t>
  </si>
  <si>
    <t>0-100</t>
  </si>
  <si>
    <t>0-101</t>
  </si>
  <si>
    <t>0-102</t>
  </si>
  <si>
    <t>0-103</t>
  </si>
  <si>
    <t>0-104</t>
  </si>
  <si>
    <t>0-105</t>
  </si>
  <si>
    <t>0-106</t>
  </si>
  <si>
    <t>0-107</t>
  </si>
  <si>
    <t>0-108</t>
  </si>
  <si>
    <t>0-109</t>
  </si>
  <si>
    <t>0-110</t>
  </si>
  <si>
    <t>0-111</t>
  </si>
  <si>
    <t>0-112</t>
  </si>
  <si>
    <t>0-113</t>
  </si>
  <si>
    <t>0-114</t>
  </si>
  <si>
    <t>0-115</t>
  </si>
  <si>
    <t>0-116</t>
  </si>
  <si>
    <t>0-117</t>
  </si>
  <si>
    <t>0-118</t>
  </si>
  <si>
    <t>0-119</t>
  </si>
  <si>
    <t>0-120</t>
  </si>
  <si>
    <t>0-121</t>
  </si>
  <si>
    <t>0-122</t>
  </si>
  <si>
    <t>0-123</t>
  </si>
  <si>
    <t>0-124</t>
  </si>
  <si>
    <t>0-125</t>
  </si>
  <si>
    <t>0-126</t>
  </si>
  <si>
    <t>0-127</t>
  </si>
  <si>
    <t>0-128</t>
  </si>
  <si>
    <t>0-129</t>
  </si>
  <si>
    <t xml:space="preserve">المدير التنفيذي </t>
  </si>
  <si>
    <t xml:space="preserve">خديجة محمد دخنه </t>
  </si>
  <si>
    <t>رئيس مجلس الإدارة</t>
  </si>
  <si>
    <t xml:space="preserve">فريدة وزنه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</si>
</sst>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1"/>
      <color rgb="FFFFFFFF"/>
      <name val="Carlito"/>
    </font>
    <font>
      <b/>
      <sz val="16"/>
      <color rgb="FFFFFFFF"/>
      <name val="Carlito"/>
    </font>
    <font>
      <b/>
      <sz val="15"/>
      <color rgb="FFFFFFFF"/>
      <name val="Carlito"/>
    </font>
    <font>
      <sz val="11"/>
      <name val="Carlito"/>
    </font>
    <font>
      <sz val="8"/>
      <name val="Carlito"/>
    </font>
    <font>
      <b/>
      <sz val="14"/>
      <name val="Carlito"/>
      <charset val="178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gradientFill degree="225">
        <stop position="0">
          <color theme="0"/>
        </stop>
        <stop position="1">
          <color theme="0" tint="-5.0965910824915313E-2"/>
        </stop>
      </gradient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2" borderId="0" xfId="1" applyFont="1" applyFill="1" applyAlignment="1">
      <alignment horizontal="center" vertical="center" wrapText="1"/>
    </xf>
    <xf numFmtId="0" fontId="0" fillId="0" borderId="0" xfId="1" applyFont="1" applyAlignment="1">
      <alignment wrapText="1"/>
    </xf>
    <xf numFmtId="9" fontId="0" fillId="0" borderId="0" xfId="1" applyNumberFormat="1" applyFont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wrapText="1"/>
    </xf>
    <xf numFmtId="0" fontId="0" fillId="0" borderId="0" xfId="0" applyAlignment="1"/>
    <xf numFmtId="0" fontId="0" fillId="0" borderId="2" xfId="0" applyBorder="1"/>
    <xf numFmtId="0" fontId="1" fillId="2" borderId="2" xfId="1" applyFont="1" applyFill="1" applyBorder="1" applyAlignment="1">
      <alignment horizontal="center" vertical="center" wrapText="1"/>
    </xf>
    <xf numFmtId="0" fontId="0" fillId="0" borderId="2" xfId="1" applyFont="1" applyBorder="1" applyAlignment="1">
      <alignment horizontal="center" wrapText="1"/>
    </xf>
    <xf numFmtId="9" fontId="0" fillId="0" borderId="2" xfId="1" applyNumberFormat="1" applyFont="1" applyBorder="1" applyAlignment="1">
      <alignment horizontal="center" wrapText="1"/>
    </xf>
    <xf numFmtId="0" fontId="0" fillId="0" borderId="2" xfId="1" applyFont="1" applyBorder="1" applyAlignment="1">
      <alignment wrapText="1"/>
    </xf>
    <xf numFmtId="0" fontId="6" fillId="0" borderId="2" xfId="1" applyFont="1" applyFill="1" applyBorder="1" applyAlignment="1">
      <alignment horizontal="center" wrapText="1"/>
    </xf>
    <xf numFmtId="0" fontId="0" fillId="3" borderId="11" xfId="0" applyFill="1" applyBorder="1" applyAlignment="1"/>
    <xf numFmtId="0" fontId="0" fillId="3" borderId="12" xfId="0" applyFill="1" applyBorder="1" applyAlignment="1"/>
    <xf numFmtId="0" fontId="0" fillId="3" borderId="13" xfId="0" applyFill="1" applyBorder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1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2" defaultPivotStyle="PivotStyleLight16"/>
  <colors>
    <mruColors>
      <color rgb="FFC2C2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c:style val="2"/>
  <c:chart>
    <c:title>
      <c:tx>
        <c:rich>
          <a:bodyPr/>
          <a:lstStyle/>
          <a:p>
            <a:r>
              <a:rPr lang="ar-SA"/>
              <a:t>متوسط تحقق الأثر حسب الإدارة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عدد المؤشرات</c:v>
          </c:tx>
          <c:invertIfNegative val="1"/>
          <c:cat>
            <c:strRef>
              <c:f>'لوحة الأثر'!$A$5:$A$14</c:f>
              <c:strCache>
                <c:ptCount val="10"/>
                <c:pt idx="0">
                  <c:v>المسؤول التنفيذي</c:v>
                </c:pt>
                <c:pt idx="1">
                  <c:v>الإدارة المالية</c:v>
                </c:pt>
                <c:pt idx="2">
                  <c:v>الإدارة التنفيذية والإدارية</c:v>
                </c:pt>
                <c:pt idx="3">
                  <c:v>إدارة البرامج والمشاريع</c:v>
                </c:pt>
                <c:pt idx="4">
                  <c:v>الموارد البشرية</c:v>
                </c:pt>
                <c:pt idx="5">
                  <c:v>التطوع</c:v>
                </c:pt>
                <c:pt idx="6">
                  <c:v>الحوكمة والالتزام</c:v>
                </c:pt>
                <c:pt idx="7">
                  <c:v>الشراكات وتنمية الموارد</c:v>
                </c:pt>
                <c:pt idx="8">
                  <c:v>الإعلام والاتصال</c:v>
                </c:pt>
                <c:pt idx="9">
                  <c:v>خدمة المستفيدين</c:v>
                </c:pt>
              </c:strCache>
            </c:strRef>
          </c:cat>
          <c:val>
            <c:numRef>
              <c:f>'لوحة الأثر'!$B$5:$B$14</c:f>
              <c:numCache>
                <c:formatCode>General</c:formatCode>
                <c:ptCount val="10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3-4634-BF7D-8D8DD77C7370}"/>
            </c:ext>
          </c:extLst>
        </c:ser>
        <c:ser>
          <c:idx val="1"/>
          <c:order val="1"/>
          <c:tx>
            <c:v>متوسط التحقق</c:v>
          </c:tx>
          <c:invertIfNegative val="1"/>
          <c:cat>
            <c:strRef>
              <c:f>'لوحة الأثر'!$A$5:$A$14</c:f>
              <c:strCache>
                <c:ptCount val="10"/>
                <c:pt idx="0">
                  <c:v>المسؤول التنفيذي</c:v>
                </c:pt>
                <c:pt idx="1">
                  <c:v>الإدارة المالية</c:v>
                </c:pt>
                <c:pt idx="2">
                  <c:v>الإدارة التنفيذية والإدارية</c:v>
                </c:pt>
                <c:pt idx="3">
                  <c:v>إدارة البرامج والمشاريع</c:v>
                </c:pt>
                <c:pt idx="4">
                  <c:v>الموارد البشرية</c:v>
                </c:pt>
                <c:pt idx="5">
                  <c:v>التطوع</c:v>
                </c:pt>
                <c:pt idx="6">
                  <c:v>الحوكمة والالتزام</c:v>
                </c:pt>
                <c:pt idx="7">
                  <c:v>الشراكات وتنمية الموارد</c:v>
                </c:pt>
                <c:pt idx="8">
                  <c:v>الإعلام والاتصال</c:v>
                </c:pt>
                <c:pt idx="9">
                  <c:v>خدمة المستفيدين</c:v>
                </c:pt>
              </c:strCache>
            </c:strRef>
          </c:cat>
          <c:val>
            <c:numRef>
              <c:f>'لوحة الأثر'!$C$5:$C$14</c:f>
              <c:numCache>
                <c:formatCode>0%</c:formatCode>
                <c:ptCount val="10"/>
                <c:pt idx="0">
                  <c:v>0.92499999999999993</c:v>
                </c:pt>
                <c:pt idx="1">
                  <c:v>0.90500000000000003</c:v>
                </c:pt>
                <c:pt idx="2">
                  <c:v>0.95666666666666667</c:v>
                </c:pt>
                <c:pt idx="3">
                  <c:v>0.88</c:v>
                </c:pt>
                <c:pt idx="4">
                  <c:v>0.9</c:v>
                </c:pt>
                <c:pt idx="5">
                  <c:v>0.90666666666666662</c:v>
                </c:pt>
                <c:pt idx="6">
                  <c:v>0.92666666666666664</c:v>
                </c:pt>
                <c:pt idx="7">
                  <c:v>0.7</c:v>
                </c:pt>
                <c:pt idx="8">
                  <c:v>0.7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D3-4634-BF7D-8D8DD77C7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14</xdr:col>
      <xdr:colOff>0</xdr:colOff>
      <xdr:row>21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847725</xdr:colOff>
      <xdr:row>0</xdr:row>
      <xdr:rowOff>47625</xdr:rowOff>
    </xdr:from>
    <xdr:to>
      <xdr:col>3</xdr:col>
      <xdr:colOff>180975</xdr:colOff>
      <xdr:row>0</xdr:row>
      <xdr:rowOff>1038225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5BD52135-A6C7-576B-4FC6-B825F2007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042425" y="47625"/>
          <a:ext cx="1771650" cy="99060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0</xdr:row>
      <xdr:rowOff>19050</xdr:rowOff>
    </xdr:from>
    <xdr:to>
      <xdr:col>11</xdr:col>
      <xdr:colOff>419100</xdr:colOff>
      <xdr:row>0</xdr:row>
      <xdr:rowOff>1009650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46A0A9B8-2BF9-40E3-BDAC-0C44D02BC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184300" y="19050"/>
          <a:ext cx="1771650" cy="99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0</xdr:row>
      <xdr:rowOff>25400</xdr:rowOff>
    </xdr:from>
    <xdr:to>
      <xdr:col>7</xdr:col>
      <xdr:colOff>241300</xdr:colOff>
      <xdr:row>0</xdr:row>
      <xdr:rowOff>1117600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C9D9F0B-2C94-4937-B791-ABD539964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601100" y="25400"/>
          <a:ext cx="2413000" cy="109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rightToLeft="1" workbookViewId="0">
      <selection sqref="A1:P22"/>
    </sheetView>
  </sheetViews>
  <sheetFormatPr defaultRowHeight="14.25"/>
  <cols>
    <col min="1" max="1" width="28" customWidth="1"/>
    <col min="2" max="4" width="16" customWidth="1"/>
    <col min="5" max="5" width="30" customWidth="1"/>
  </cols>
  <sheetData>
    <row r="1" spans="1:14" ht="84" customHeight="1">
      <c r="A1" s="6"/>
      <c r="B1" s="6"/>
      <c r="C1" s="6"/>
      <c r="D1" s="6"/>
      <c r="E1" s="6"/>
      <c r="G1" s="6"/>
      <c r="H1" s="6"/>
      <c r="I1" s="6"/>
      <c r="J1" s="6"/>
      <c r="K1" s="6"/>
      <c r="L1" s="6"/>
      <c r="M1" s="6"/>
      <c r="N1" s="6"/>
    </row>
    <row r="2" spans="1:14" ht="20.25">
      <c r="A2" s="4" t="s">
        <v>0</v>
      </c>
      <c r="B2" s="4"/>
      <c r="C2" s="4"/>
      <c r="D2" s="4"/>
      <c r="E2" s="4"/>
    </row>
    <row r="4" spans="1:14" ht="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14">
      <c r="A5" t="s">
        <v>6</v>
      </c>
      <c r="B5">
        <f>COUNTIF('قياس أثر الإدارات'!$A$3:$A$32,A5)</f>
        <v>4</v>
      </c>
      <c r="C5" s="3">
        <f>IFERROR(AVERAGEIF('قياس أثر الإدارات'!$A$3:$A$32,A5,'قياس أثر الإدارات'!$G$3:$G$32),0)</f>
        <v>0.92499999999999993</v>
      </c>
      <c r="D5" t="str">
        <f t="shared" ref="D5:D14" si="0">IF(C5&gt;=1,"متميز",IF(C5&gt;=0.85,"مرتفع",IF(C5&gt;=0.7,"متوسط","يحتاج تحسين")))</f>
        <v>مرتفع</v>
      </c>
    </row>
    <row r="6" spans="1:14">
      <c r="A6" t="s">
        <v>7</v>
      </c>
      <c r="B6">
        <f>COUNTIF('قياس أثر الإدارات'!$A$3:$A$32,A6)</f>
        <v>4</v>
      </c>
      <c r="C6" s="3">
        <f>IFERROR(AVERAGEIF('قياس أثر الإدارات'!$A$3:$A$32,A6,'قياس أثر الإدارات'!$G$3:$G$32),0)</f>
        <v>0.90500000000000003</v>
      </c>
      <c r="D6" t="str">
        <f t="shared" si="0"/>
        <v>مرتفع</v>
      </c>
    </row>
    <row r="7" spans="1:14">
      <c r="A7" t="s">
        <v>8</v>
      </c>
      <c r="B7">
        <f>COUNTIF('قياس أثر الإدارات'!$A$3:$A$32,A7)</f>
        <v>3</v>
      </c>
      <c r="C7" s="3">
        <f>IFERROR(AVERAGEIF('قياس أثر الإدارات'!$A$3:$A$32,A7,'قياس أثر الإدارات'!$G$3:$G$32),0)</f>
        <v>0.95666666666666667</v>
      </c>
      <c r="D7" t="str">
        <f t="shared" si="0"/>
        <v>مرتفع</v>
      </c>
    </row>
    <row r="8" spans="1:14">
      <c r="A8" t="s">
        <v>9</v>
      </c>
      <c r="B8">
        <f>COUNTIF('قياس أثر الإدارات'!$A$3:$A$32,A8)</f>
        <v>4</v>
      </c>
      <c r="C8" s="3">
        <f>IFERROR(AVERAGEIF('قياس أثر الإدارات'!$A$3:$A$32,A8,'قياس أثر الإدارات'!$G$3:$G$32),0)</f>
        <v>0.88</v>
      </c>
      <c r="D8" t="str">
        <f t="shared" si="0"/>
        <v>مرتفع</v>
      </c>
    </row>
    <row r="9" spans="1:14">
      <c r="A9" t="s">
        <v>10</v>
      </c>
      <c r="B9">
        <f>COUNTIF('قياس أثر الإدارات'!$A$3:$A$32,A9)</f>
        <v>3</v>
      </c>
      <c r="C9" s="3">
        <f>IFERROR(AVERAGEIF('قياس أثر الإدارات'!$A$3:$A$32,A9,'قياس أثر الإدارات'!$G$3:$G$32),0)</f>
        <v>0.9</v>
      </c>
      <c r="D9" t="str">
        <f t="shared" si="0"/>
        <v>مرتفع</v>
      </c>
    </row>
    <row r="10" spans="1:14">
      <c r="A10" t="s">
        <v>11</v>
      </c>
      <c r="B10">
        <f>COUNTIF('قياس أثر الإدارات'!$A$3:$A$32,A10)</f>
        <v>3</v>
      </c>
      <c r="C10" s="3">
        <f>IFERROR(AVERAGEIF('قياس أثر الإدارات'!$A$3:$A$32,A10,'قياس أثر الإدارات'!$G$3:$G$32),0)</f>
        <v>0.90666666666666662</v>
      </c>
      <c r="D10" t="str">
        <f t="shared" si="0"/>
        <v>مرتفع</v>
      </c>
    </row>
    <row r="11" spans="1:14">
      <c r="A11" t="s">
        <v>12</v>
      </c>
      <c r="B11">
        <f>COUNTIF('قياس أثر الإدارات'!$A$3:$A$32,A11)</f>
        <v>3</v>
      </c>
      <c r="C11" s="3">
        <f>IFERROR(AVERAGEIF('قياس أثر الإدارات'!$A$3:$A$32,A11,'قياس أثر الإدارات'!$G$3:$G$32),0)</f>
        <v>0.92666666666666664</v>
      </c>
      <c r="D11" t="str">
        <f t="shared" si="0"/>
        <v>مرتفع</v>
      </c>
    </row>
    <row r="12" spans="1:14">
      <c r="A12" t="s">
        <v>13</v>
      </c>
      <c r="B12">
        <f>COUNTIF('قياس أثر الإدارات'!$A$3:$A$32,A12)</f>
        <v>2</v>
      </c>
      <c r="C12" s="3">
        <f>IFERROR(AVERAGEIF('قياس أثر الإدارات'!$A$3:$A$32,A12,'قياس أثر الإدارات'!$G$3:$G$32),0)</f>
        <v>0.7</v>
      </c>
      <c r="D12" t="str">
        <f t="shared" si="0"/>
        <v>متوسط</v>
      </c>
    </row>
    <row r="13" spans="1:14">
      <c r="A13" t="s">
        <v>14</v>
      </c>
      <c r="B13">
        <f>COUNTIF('قياس أثر الإدارات'!$A$3:$A$32,A13)</f>
        <v>2</v>
      </c>
      <c r="C13" s="3">
        <f>IFERROR(AVERAGEIF('قياس أثر الإدارات'!$A$3:$A$32,A13,'قياس أثر الإدارات'!$G$3:$G$32),0)</f>
        <v>0.7</v>
      </c>
      <c r="D13" t="str">
        <f t="shared" si="0"/>
        <v>متوسط</v>
      </c>
    </row>
    <row r="14" spans="1:14">
      <c r="A14" t="s">
        <v>15</v>
      </c>
      <c r="B14">
        <f>COUNTIF('قياس أثر الإدارات'!$A$3:$A$32,A14)</f>
        <v>2</v>
      </c>
      <c r="C14" s="3">
        <f>IFERROR(AVERAGEIF('قياس أثر الإدارات'!$A$3:$A$32,A14,'قياس أثر الإدارات'!$G$3:$G$32),0)</f>
        <v>1</v>
      </c>
      <c r="D14" t="str">
        <f t="shared" si="0"/>
        <v>متميز</v>
      </c>
    </row>
  </sheetData>
  <mergeCells count="3">
    <mergeCell ref="A2:E2"/>
    <mergeCell ref="A1:E1"/>
    <mergeCell ref="G1:N1"/>
  </mergeCells>
  <conditionalFormatting sqref="C5:C14">
    <cfRule type="dataBar" priority="1">
      <dataBar>
        <cfvo type="min"/>
        <cfvo type="max"/>
        <color rgb="FFA02B93"/>
      </dataBar>
    </cfRule>
    <cfRule type="dataBar" priority="2">
      <dataBar>
        <cfvo type="min"/>
        <cfvo type="max"/>
        <color rgb="FFA02B93"/>
      </dataBar>
      <extLst>
        <ext xmlns:x14="http://schemas.microsoft.com/office/spreadsheetml/2009/9/main" uri="{B025F937-C7B1-47D3-B67F-A62EFF666E3E}">
          <x14:id>{1CF42848-B8AF-4F03-2D3F-D3C66D0F7854}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F42848-B8AF-4F03-2D3F-D3C66D0F7854}">
            <x14:dataBar>
              <x14:cfvo type="min"/>
              <x14:cfvo type="max"/>
              <x14:negativeFillColor auto="1"/>
              <x14:axisColor auto="1"/>
            </x14:dataBar>
          </x14:cfRule>
          <xm:sqref>C5:C14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rightToLeft="1" tabSelected="1" topLeftCell="C7" zoomScale="75" zoomScaleNormal="75" workbookViewId="0">
      <selection activeCell="C1" sqref="C1:K1"/>
    </sheetView>
  </sheetViews>
  <sheetFormatPr defaultRowHeight="14.25"/>
  <cols>
    <col min="1" max="1" width="24" customWidth="1"/>
    <col min="2" max="2" width="30" customWidth="1"/>
    <col min="3" max="3" width="32" customWidth="1"/>
    <col min="4" max="6" width="13" customWidth="1"/>
    <col min="7" max="8" width="14" customWidth="1"/>
    <col min="9" max="9" width="20.875" customWidth="1"/>
    <col min="10" max="10" width="18.625" customWidth="1"/>
    <col min="11" max="11" width="14" customWidth="1"/>
    <col min="12" max="12" width="7.875" customWidth="1"/>
  </cols>
  <sheetData>
    <row r="1" spans="1:12" ht="90" customHeight="1">
      <c r="C1" s="13"/>
      <c r="D1" s="14"/>
      <c r="E1" s="14"/>
      <c r="F1" s="14"/>
      <c r="G1" s="14"/>
      <c r="H1" s="14"/>
      <c r="I1" s="14"/>
      <c r="J1" s="14"/>
      <c r="K1" s="14"/>
      <c r="L1" s="15"/>
    </row>
    <row r="2" spans="1:12" ht="15">
      <c r="A2" s="1" t="s">
        <v>1</v>
      </c>
      <c r="B2" s="1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</row>
    <row r="3" spans="1:12">
      <c r="A3" s="2" t="s">
        <v>6</v>
      </c>
      <c r="B3" s="2" t="s">
        <v>27</v>
      </c>
      <c r="C3" s="9" t="s">
        <v>28</v>
      </c>
      <c r="D3" s="9" t="s">
        <v>113</v>
      </c>
      <c r="E3" s="9">
        <v>100</v>
      </c>
      <c r="F3" s="9" t="s">
        <v>113</v>
      </c>
      <c r="G3" s="10">
        <v>1</v>
      </c>
      <c r="H3" s="9" t="str">
        <f t="shared" ref="H3:H32" si="0">IF(G3&gt;=1,"متميز",IF(G3&gt;=0.85,"مرتفع",IF(G3&gt;=0.7,"متوسط","يحتاج تحسين")))</f>
        <v>متميز</v>
      </c>
      <c r="I3" s="9" t="s">
        <v>87</v>
      </c>
      <c r="J3" s="9" t="s">
        <v>112</v>
      </c>
      <c r="K3" s="9" t="s">
        <v>29</v>
      </c>
      <c r="L3" s="11"/>
    </row>
    <row r="4" spans="1:12">
      <c r="A4" s="2" t="s">
        <v>6</v>
      </c>
      <c r="B4" s="2" t="s">
        <v>27</v>
      </c>
      <c r="C4" s="9" t="s">
        <v>30</v>
      </c>
      <c r="D4" s="9" t="s">
        <v>114</v>
      </c>
      <c r="E4" s="9">
        <v>90</v>
      </c>
      <c r="F4" s="9" t="s">
        <v>114</v>
      </c>
      <c r="G4" s="10">
        <v>0.9</v>
      </c>
      <c r="H4" s="9" t="str">
        <f t="shared" si="0"/>
        <v>مرتفع</v>
      </c>
      <c r="I4" s="9" t="s">
        <v>88</v>
      </c>
      <c r="J4" s="9" t="s">
        <v>112</v>
      </c>
      <c r="K4" s="9" t="s">
        <v>29</v>
      </c>
      <c r="L4" s="11"/>
    </row>
    <row r="5" spans="1:12">
      <c r="A5" s="2" t="s">
        <v>6</v>
      </c>
      <c r="B5" s="2" t="s">
        <v>27</v>
      </c>
      <c r="C5" s="9" t="s">
        <v>31</v>
      </c>
      <c r="D5" s="9" t="s">
        <v>115</v>
      </c>
      <c r="E5" s="9">
        <v>90</v>
      </c>
      <c r="F5" s="9" t="s">
        <v>115</v>
      </c>
      <c r="G5" s="10">
        <v>0.9</v>
      </c>
      <c r="H5" s="9" t="str">
        <f t="shared" si="0"/>
        <v>مرتفع</v>
      </c>
      <c r="I5" s="9" t="s">
        <v>89</v>
      </c>
      <c r="J5" s="9" t="s">
        <v>112</v>
      </c>
      <c r="K5" s="9" t="s">
        <v>29</v>
      </c>
      <c r="L5" s="11"/>
    </row>
    <row r="6" spans="1:12">
      <c r="A6" s="2" t="s">
        <v>6</v>
      </c>
      <c r="B6" s="2" t="s">
        <v>27</v>
      </c>
      <c r="C6" s="9" t="s">
        <v>32</v>
      </c>
      <c r="D6" s="9" t="s">
        <v>116</v>
      </c>
      <c r="E6" s="9">
        <v>90</v>
      </c>
      <c r="F6" s="9" t="s">
        <v>116</v>
      </c>
      <c r="G6" s="10">
        <v>0.9</v>
      </c>
      <c r="H6" s="9" t="str">
        <f t="shared" si="0"/>
        <v>مرتفع</v>
      </c>
      <c r="I6" s="9" t="s">
        <v>90</v>
      </c>
      <c r="J6" s="9" t="s">
        <v>112</v>
      </c>
      <c r="K6" s="9" t="s">
        <v>29</v>
      </c>
      <c r="L6" s="11"/>
    </row>
    <row r="7" spans="1:12">
      <c r="A7" s="2" t="s">
        <v>7</v>
      </c>
      <c r="B7" s="2" t="s">
        <v>33</v>
      </c>
      <c r="C7" s="9" t="s">
        <v>34</v>
      </c>
      <c r="D7" s="9" t="s">
        <v>117</v>
      </c>
      <c r="E7" s="9">
        <v>95</v>
      </c>
      <c r="F7" s="9" t="s">
        <v>117</v>
      </c>
      <c r="G7" s="10">
        <v>0.96</v>
      </c>
      <c r="H7" s="9" t="str">
        <f t="shared" si="0"/>
        <v>مرتفع</v>
      </c>
      <c r="I7" s="9" t="s">
        <v>91</v>
      </c>
      <c r="J7" s="9" t="s">
        <v>112</v>
      </c>
      <c r="K7" s="9" t="s">
        <v>29</v>
      </c>
      <c r="L7" s="11"/>
    </row>
    <row r="8" spans="1:12">
      <c r="A8" s="2" t="s">
        <v>7</v>
      </c>
      <c r="B8" s="2" t="s">
        <v>33</v>
      </c>
      <c r="C8" s="9" t="s">
        <v>35</v>
      </c>
      <c r="D8" s="9" t="s">
        <v>118</v>
      </c>
      <c r="E8" s="9">
        <v>100</v>
      </c>
      <c r="F8" s="9" t="s">
        <v>118</v>
      </c>
      <c r="G8" s="10">
        <v>1</v>
      </c>
      <c r="H8" s="9" t="str">
        <f t="shared" si="0"/>
        <v>متميز</v>
      </c>
      <c r="I8" s="9" t="s">
        <v>92</v>
      </c>
      <c r="J8" s="9" t="s">
        <v>112</v>
      </c>
      <c r="K8" s="9" t="s">
        <v>29</v>
      </c>
      <c r="L8" s="11"/>
    </row>
    <row r="9" spans="1:12">
      <c r="A9" s="2" t="s">
        <v>7</v>
      </c>
      <c r="B9" s="2" t="s">
        <v>33</v>
      </c>
      <c r="C9" s="9" t="s">
        <v>36</v>
      </c>
      <c r="D9" s="9" t="s">
        <v>119</v>
      </c>
      <c r="E9" s="9">
        <v>95</v>
      </c>
      <c r="F9" s="9" t="s">
        <v>119</v>
      </c>
      <c r="G9" s="10">
        <v>0.96</v>
      </c>
      <c r="H9" s="9" t="str">
        <f t="shared" si="0"/>
        <v>مرتفع</v>
      </c>
      <c r="I9" s="9" t="s">
        <v>93</v>
      </c>
      <c r="J9" s="9" t="s">
        <v>112</v>
      </c>
      <c r="K9" s="9" t="s">
        <v>29</v>
      </c>
      <c r="L9" s="11"/>
    </row>
    <row r="10" spans="1:12">
      <c r="A10" s="2" t="s">
        <v>7</v>
      </c>
      <c r="B10" s="2" t="s">
        <v>33</v>
      </c>
      <c r="C10" s="9" t="s">
        <v>37</v>
      </c>
      <c r="D10" s="9" t="s">
        <v>120</v>
      </c>
      <c r="E10" s="9">
        <v>80</v>
      </c>
      <c r="F10" s="9" t="s">
        <v>120</v>
      </c>
      <c r="G10" s="10">
        <v>0.7</v>
      </c>
      <c r="H10" s="9" t="str">
        <f t="shared" si="0"/>
        <v>متوسط</v>
      </c>
      <c r="I10" s="9" t="s">
        <v>94</v>
      </c>
      <c r="J10" s="9" t="s">
        <v>112</v>
      </c>
      <c r="K10" s="9" t="s">
        <v>29</v>
      </c>
      <c r="L10" s="11"/>
    </row>
    <row r="11" spans="1:12">
      <c r="A11" s="2" t="s">
        <v>8</v>
      </c>
      <c r="B11" s="2" t="s">
        <v>38</v>
      </c>
      <c r="C11" s="9" t="s">
        <v>39</v>
      </c>
      <c r="D11" s="9" t="s">
        <v>121</v>
      </c>
      <c r="E11" s="9">
        <v>90</v>
      </c>
      <c r="F11" s="9" t="s">
        <v>121</v>
      </c>
      <c r="G11" s="10">
        <v>0.96</v>
      </c>
      <c r="H11" s="9" t="str">
        <f t="shared" si="0"/>
        <v>مرتفع</v>
      </c>
      <c r="I11" s="9" t="s">
        <v>89</v>
      </c>
      <c r="J11" s="9" t="s">
        <v>112</v>
      </c>
      <c r="K11" s="9" t="s">
        <v>29</v>
      </c>
      <c r="L11" s="11"/>
    </row>
    <row r="12" spans="1:12">
      <c r="A12" s="2" t="s">
        <v>8</v>
      </c>
      <c r="B12" s="2" t="s">
        <v>38</v>
      </c>
      <c r="C12" s="9" t="s">
        <v>40</v>
      </c>
      <c r="D12" s="9" t="s">
        <v>122</v>
      </c>
      <c r="E12" s="9">
        <v>95</v>
      </c>
      <c r="F12" s="9" t="s">
        <v>122</v>
      </c>
      <c r="G12" s="10">
        <v>0.96</v>
      </c>
      <c r="H12" s="9" t="str">
        <f t="shared" si="0"/>
        <v>مرتفع</v>
      </c>
      <c r="I12" s="9" t="s">
        <v>95</v>
      </c>
      <c r="J12" s="9" t="s">
        <v>112</v>
      </c>
      <c r="K12" s="9" t="s">
        <v>29</v>
      </c>
      <c r="L12" s="11"/>
    </row>
    <row r="13" spans="1:12">
      <c r="A13" s="2" t="s">
        <v>8</v>
      </c>
      <c r="B13" s="2" t="s">
        <v>38</v>
      </c>
      <c r="C13" s="9" t="s">
        <v>41</v>
      </c>
      <c r="D13" s="9" t="s">
        <v>123</v>
      </c>
      <c r="E13" s="9">
        <v>95</v>
      </c>
      <c r="F13" s="9" t="s">
        <v>123</v>
      </c>
      <c r="G13" s="10">
        <v>0.95</v>
      </c>
      <c r="H13" s="9" t="str">
        <f t="shared" si="0"/>
        <v>مرتفع</v>
      </c>
      <c r="I13" s="9" t="s">
        <v>96</v>
      </c>
      <c r="J13" s="9" t="s">
        <v>112</v>
      </c>
      <c r="K13" s="9" t="s">
        <v>29</v>
      </c>
      <c r="L13" s="11"/>
    </row>
    <row r="14" spans="1:12">
      <c r="A14" s="2" t="s">
        <v>9</v>
      </c>
      <c r="B14" s="2" t="s">
        <v>42</v>
      </c>
      <c r="C14" s="9" t="s">
        <v>43</v>
      </c>
      <c r="D14" s="9" t="s">
        <v>124</v>
      </c>
      <c r="E14" s="9">
        <v>90</v>
      </c>
      <c r="F14" s="9" t="s">
        <v>124</v>
      </c>
      <c r="G14" s="10">
        <v>0.8</v>
      </c>
      <c r="H14" s="9" t="str">
        <f t="shared" si="0"/>
        <v>متوسط</v>
      </c>
      <c r="I14" s="9" t="s">
        <v>97</v>
      </c>
      <c r="J14" s="9" t="s">
        <v>112</v>
      </c>
      <c r="K14" s="9" t="s">
        <v>29</v>
      </c>
      <c r="L14" s="11"/>
    </row>
    <row r="15" spans="1:12">
      <c r="A15" s="2" t="s">
        <v>9</v>
      </c>
      <c r="B15" s="2" t="s">
        <v>42</v>
      </c>
      <c r="C15" s="9" t="s">
        <v>44</v>
      </c>
      <c r="D15" s="9" t="s">
        <v>125</v>
      </c>
      <c r="E15" s="9">
        <v>90</v>
      </c>
      <c r="F15" s="9" t="s">
        <v>125</v>
      </c>
      <c r="G15" s="10">
        <v>0.96</v>
      </c>
      <c r="H15" s="9" t="str">
        <f t="shared" si="0"/>
        <v>مرتفع</v>
      </c>
      <c r="I15" s="9" t="s">
        <v>98</v>
      </c>
      <c r="J15" s="9" t="s">
        <v>112</v>
      </c>
      <c r="K15" s="9" t="s">
        <v>29</v>
      </c>
      <c r="L15" s="11"/>
    </row>
    <row r="16" spans="1:12">
      <c r="A16" s="2" t="s">
        <v>9</v>
      </c>
      <c r="B16" s="2" t="s">
        <v>42</v>
      </c>
      <c r="C16" s="9" t="s">
        <v>45</v>
      </c>
      <c r="D16" s="9" t="s">
        <v>126</v>
      </c>
      <c r="E16" s="9">
        <v>70</v>
      </c>
      <c r="F16" s="9" t="s">
        <v>126</v>
      </c>
      <c r="G16" s="10">
        <v>0.8</v>
      </c>
      <c r="H16" s="9" t="str">
        <f t="shared" si="0"/>
        <v>متوسط</v>
      </c>
      <c r="I16" s="9" t="s">
        <v>99</v>
      </c>
      <c r="J16" s="9" t="s">
        <v>112</v>
      </c>
      <c r="K16" s="9" t="s">
        <v>29</v>
      </c>
      <c r="L16" s="11"/>
    </row>
    <row r="17" spans="1:12">
      <c r="A17" s="2" t="s">
        <v>9</v>
      </c>
      <c r="B17" s="2" t="s">
        <v>42</v>
      </c>
      <c r="C17" s="9" t="s">
        <v>46</v>
      </c>
      <c r="D17" s="9" t="s">
        <v>127</v>
      </c>
      <c r="E17" s="9">
        <v>90</v>
      </c>
      <c r="F17" s="9" t="s">
        <v>127</v>
      </c>
      <c r="G17" s="10">
        <v>0.96</v>
      </c>
      <c r="H17" s="9" t="str">
        <f t="shared" si="0"/>
        <v>مرتفع</v>
      </c>
      <c r="I17" s="9" t="s">
        <v>100</v>
      </c>
      <c r="J17" s="9" t="s">
        <v>112</v>
      </c>
      <c r="K17" s="9" t="s">
        <v>29</v>
      </c>
      <c r="L17" s="11"/>
    </row>
    <row r="18" spans="1:12">
      <c r="A18" s="2" t="s">
        <v>10</v>
      </c>
      <c r="B18" s="2" t="s">
        <v>47</v>
      </c>
      <c r="C18" s="9" t="s">
        <v>48</v>
      </c>
      <c r="D18" s="9" t="s">
        <v>128</v>
      </c>
      <c r="E18" s="9">
        <v>100</v>
      </c>
      <c r="F18" s="9" t="s">
        <v>128</v>
      </c>
      <c r="G18" s="10">
        <v>0.9</v>
      </c>
      <c r="H18" s="9" t="str">
        <f t="shared" si="0"/>
        <v>مرتفع</v>
      </c>
      <c r="I18" s="9" t="s">
        <v>101</v>
      </c>
      <c r="J18" s="9" t="s">
        <v>112</v>
      </c>
      <c r="K18" s="9" t="s">
        <v>29</v>
      </c>
      <c r="L18" s="11"/>
    </row>
    <row r="19" spans="1:12">
      <c r="A19" s="2" t="s">
        <v>10</v>
      </c>
      <c r="B19" s="2" t="s">
        <v>47</v>
      </c>
      <c r="C19" s="9" t="s">
        <v>49</v>
      </c>
      <c r="D19" s="9" t="s">
        <v>129</v>
      </c>
      <c r="E19" s="9">
        <v>90</v>
      </c>
      <c r="F19" s="9" t="s">
        <v>129</v>
      </c>
      <c r="G19" s="10">
        <v>0.9</v>
      </c>
      <c r="H19" s="9" t="str">
        <f t="shared" si="0"/>
        <v>مرتفع</v>
      </c>
      <c r="I19" s="9" t="s">
        <v>102</v>
      </c>
      <c r="J19" s="9" t="s">
        <v>112</v>
      </c>
      <c r="K19" s="9" t="s">
        <v>29</v>
      </c>
      <c r="L19" s="11"/>
    </row>
    <row r="20" spans="1:12">
      <c r="A20" s="2" t="s">
        <v>10</v>
      </c>
      <c r="B20" s="2" t="s">
        <v>47</v>
      </c>
      <c r="C20" s="9" t="s">
        <v>50</v>
      </c>
      <c r="D20" s="9" t="s">
        <v>130</v>
      </c>
      <c r="E20" s="9">
        <v>85</v>
      </c>
      <c r="F20" s="9" t="s">
        <v>130</v>
      </c>
      <c r="G20" s="10">
        <v>0.9</v>
      </c>
      <c r="H20" s="9" t="str">
        <f t="shared" si="0"/>
        <v>مرتفع</v>
      </c>
      <c r="I20" s="9" t="s">
        <v>103</v>
      </c>
      <c r="J20" s="9" t="s">
        <v>112</v>
      </c>
      <c r="K20" s="9" t="s">
        <v>29</v>
      </c>
      <c r="L20" s="11"/>
    </row>
    <row r="21" spans="1:12">
      <c r="A21" s="2" t="s">
        <v>11</v>
      </c>
      <c r="B21" s="2" t="s">
        <v>51</v>
      </c>
      <c r="C21" s="9" t="s">
        <v>52</v>
      </c>
      <c r="D21" s="9" t="s">
        <v>131</v>
      </c>
      <c r="E21" s="9">
        <v>90</v>
      </c>
      <c r="F21" s="9" t="s">
        <v>131</v>
      </c>
      <c r="G21" s="10">
        <v>0.96</v>
      </c>
      <c r="H21" s="9" t="str">
        <f t="shared" si="0"/>
        <v>مرتفع</v>
      </c>
      <c r="I21" s="9" t="s">
        <v>104</v>
      </c>
      <c r="J21" s="9" t="s">
        <v>112</v>
      </c>
      <c r="K21" s="9" t="s">
        <v>29</v>
      </c>
      <c r="L21" s="11"/>
    </row>
    <row r="22" spans="1:12">
      <c r="A22" s="2" t="s">
        <v>11</v>
      </c>
      <c r="B22" s="2" t="s">
        <v>51</v>
      </c>
      <c r="C22" s="9" t="s">
        <v>53</v>
      </c>
      <c r="D22" s="9" t="s">
        <v>132</v>
      </c>
      <c r="E22" s="9">
        <v>90</v>
      </c>
      <c r="F22" s="9" t="s">
        <v>132</v>
      </c>
      <c r="G22" s="10">
        <v>0.96</v>
      </c>
      <c r="H22" s="9" t="str">
        <f t="shared" si="0"/>
        <v>مرتفع</v>
      </c>
      <c r="I22" s="9" t="s">
        <v>99</v>
      </c>
      <c r="J22" s="9" t="s">
        <v>112</v>
      </c>
      <c r="K22" s="9" t="s">
        <v>29</v>
      </c>
      <c r="L22" s="11"/>
    </row>
    <row r="23" spans="1:12">
      <c r="A23" s="2" t="s">
        <v>11</v>
      </c>
      <c r="B23" s="2" t="s">
        <v>51</v>
      </c>
      <c r="C23" s="9" t="s">
        <v>54</v>
      </c>
      <c r="D23" s="9" t="s">
        <v>133</v>
      </c>
      <c r="E23" s="9">
        <v>75</v>
      </c>
      <c r="F23" s="9" t="s">
        <v>133</v>
      </c>
      <c r="G23" s="10">
        <v>0.8</v>
      </c>
      <c r="H23" s="9" t="str">
        <f t="shared" si="0"/>
        <v>متوسط</v>
      </c>
      <c r="I23" s="9" t="s">
        <v>99</v>
      </c>
      <c r="J23" s="9" t="s">
        <v>112</v>
      </c>
      <c r="K23" s="9" t="s">
        <v>29</v>
      </c>
      <c r="L23" s="11"/>
    </row>
    <row r="24" spans="1:12">
      <c r="A24" s="2" t="s">
        <v>12</v>
      </c>
      <c r="B24" s="2" t="s">
        <v>55</v>
      </c>
      <c r="C24" s="9" t="s">
        <v>56</v>
      </c>
      <c r="D24" s="9" t="s">
        <v>134</v>
      </c>
      <c r="E24" s="9">
        <v>100</v>
      </c>
      <c r="F24" s="9" t="s">
        <v>134</v>
      </c>
      <c r="G24" s="10">
        <v>0.98</v>
      </c>
      <c r="H24" s="9" t="str">
        <f t="shared" si="0"/>
        <v>مرتفع</v>
      </c>
      <c r="I24" s="9" t="s">
        <v>105</v>
      </c>
      <c r="J24" s="9" t="s">
        <v>112</v>
      </c>
      <c r="K24" s="9" t="s">
        <v>29</v>
      </c>
      <c r="L24" s="11"/>
    </row>
    <row r="25" spans="1:12">
      <c r="A25" s="2" t="s">
        <v>12</v>
      </c>
      <c r="B25" s="2" t="s">
        <v>55</v>
      </c>
      <c r="C25" s="9" t="s">
        <v>57</v>
      </c>
      <c r="D25" s="9" t="s">
        <v>135</v>
      </c>
      <c r="E25" s="9">
        <v>90</v>
      </c>
      <c r="F25" s="9" t="s">
        <v>135</v>
      </c>
      <c r="G25" s="10">
        <v>0.9</v>
      </c>
      <c r="H25" s="9" t="str">
        <f t="shared" si="0"/>
        <v>مرتفع</v>
      </c>
      <c r="I25" s="9" t="s">
        <v>106</v>
      </c>
      <c r="J25" s="9" t="s">
        <v>112</v>
      </c>
      <c r="K25" s="9" t="s">
        <v>29</v>
      </c>
      <c r="L25" s="11"/>
    </row>
    <row r="26" spans="1:12">
      <c r="A26" s="2" t="s">
        <v>12</v>
      </c>
      <c r="B26" s="2" t="s">
        <v>55</v>
      </c>
      <c r="C26" s="9" t="s">
        <v>58</v>
      </c>
      <c r="D26" s="9" t="s">
        <v>136</v>
      </c>
      <c r="E26" s="9">
        <v>90</v>
      </c>
      <c r="F26" s="9" t="s">
        <v>136</v>
      </c>
      <c r="G26" s="10">
        <v>0.9</v>
      </c>
      <c r="H26" s="9" t="str">
        <f t="shared" si="0"/>
        <v>مرتفع</v>
      </c>
      <c r="I26" s="9" t="s">
        <v>107</v>
      </c>
      <c r="J26" s="9" t="s">
        <v>112</v>
      </c>
      <c r="K26" s="9" t="s">
        <v>29</v>
      </c>
      <c r="L26" s="11"/>
    </row>
    <row r="27" spans="1:12">
      <c r="A27" s="2" t="s">
        <v>13</v>
      </c>
      <c r="B27" s="2" t="s">
        <v>59</v>
      </c>
      <c r="C27" s="9" t="s">
        <v>60</v>
      </c>
      <c r="D27" s="9" t="s">
        <v>137</v>
      </c>
      <c r="E27" s="9">
        <v>80</v>
      </c>
      <c r="F27" s="9" t="s">
        <v>137</v>
      </c>
      <c r="G27" s="10">
        <v>0.7</v>
      </c>
      <c r="H27" s="9" t="str">
        <f t="shared" si="0"/>
        <v>متوسط</v>
      </c>
      <c r="I27" s="9" t="s">
        <v>108</v>
      </c>
      <c r="J27" s="9" t="s">
        <v>112</v>
      </c>
      <c r="K27" s="9" t="s">
        <v>29</v>
      </c>
      <c r="L27" s="11"/>
    </row>
    <row r="28" spans="1:12">
      <c r="A28" s="2" t="s">
        <v>13</v>
      </c>
      <c r="B28" s="2" t="s">
        <v>59</v>
      </c>
      <c r="C28" s="9" t="s">
        <v>61</v>
      </c>
      <c r="D28" s="9" t="s">
        <v>138</v>
      </c>
      <c r="E28" s="9">
        <v>85</v>
      </c>
      <c r="F28" s="9" t="s">
        <v>138</v>
      </c>
      <c r="G28" s="10">
        <v>0.7</v>
      </c>
      <c r="H28" s="9" t="str">
        <f t="shared" si="0"/>
        <v>متوسط</v>
      </c>
      <c r="I28" s="9" t="s">
        <v>109</v>
      </c>
      <c r="J28" s="9" t="s">
        <v>112</v>
      </c>
      <c r="K28" s="9" t="s">
        <v>29</v>
      </c>
      <c r="L28" s="11"/>
    </row>
    <row r="29" spans="1:12">
      <c r="A29" s="2" t="s">
        <v>14</v>
      </c>
      <c r="B29" s="2" t="s">
        <v>62</v>
      </c>
      <c r="C29" s="9" t="s">
        <v>63</v>
      </c>
      <c r="D29" s="9" t="s">
        <v>139</v>
      </c>
      <c r="E29" s="9">
        <v>85</v>
      </c>
      <c r="F29" s="9" t="s">
        <v>139</v>
      </c>
      <c r="G29" s="10">
        <v>0.7</v>
      </c>
      <c r="H29" s="9" t="str">
        <f t="shared" si="0"/>
        <v>متوسط</v>
      </c>
      <c r="I29" s="9" t="s">
        <v>109</v>
      </c>
      <c r="J29" s="9" t="s">
        <v>112</v>
      </c>
      <c r="K29" s="9" t="s">
        <v>29</v>
      </c>
      <c r="L29" s="11"/>
    </row>
    <row r="30" spans="1:12" ht="13.5" customHeight="1">
      <c r="A30" s="2" t="s">
        <v>14</v>
      </c>
      <c r="B30" s="2" t="s">
        <v>62</v>
      </c>
      <c r="C30" s="9" t="s">
        <v>64</v>
      </c>
      <c r="D30" s="9" t="s">
        <v>140</v>
      </c>
      <c r="E30" s="9">
        <v>90</v>
      </c>
      <c r="F30" s="9" t="s">
        <v>140</v>
      </c>
      <c r="G30" s="10">
        <v>0.7</v>
      </c>
      <c r="H30" s="9" t="str">
        <f t="shared" si="0"/>
        <v>متوسط</v>
      </c>
      <c r="I30" s="9" t="s">
        <v>110</v>
      </c>
      <c r="J30" s="9" t="s">
        <v>112</v>
      </c>
      <c r="K30" s="9" t="s">
        <v>29</v>
      </c>
      <c r="L30" s="11"/>
    </row>
    <row r="31" spans="1:12">
      <c r="A31" s="2" t="s">
        <v>15</v>
      </c>
      <c r="B31" s="2" t="s">
        <v>65</v>
      </c>
      <c r="C31" s="9" t="s">
        <v>66</v>
      </c>
      <c r="D31" s="9" t="s">
        <v>141</v>
      </c>
      <c r="E31" s="9">
        <v>90</v>
      </c>
      <c r="F31" s="9" t="s">
        <v>141</v>
      </c>
      <c r="G31" s="10">
        <v>1</v>
      </c>
      <c r="H31" s="9" t="str">
        <f t="shared" si="0"/>
        <v>متميز</v>
      </c>
      <c r="I31" s="9" t="s">
        <v>99</v>
      </c>
      <c r="J31" s="9" t="s">
        <v>112</v>
      </c>
      <c r="K31" s="9" t="s">
        <v>29</v>
      </c>
      <c r="L31" s="11"/>
    </row>
    <row r="32" spans="1:12">
      <c r="A32" s="2" t="s">
        <v>15</v>
      </c>
      <c r="B32" s="2" t="s">
        <v>65</v>
      </c>
      <c r="C32" s="9" t="s">
        <v>67</v>
      </c>
      <c r="D32" s="9" t="s">
        <v>142</v>
      </c>
      <c r="E32" s="9">
        <v>95</v>
      </c>
      <c r="F32" s="9" t="s">
        <v>142</v>
      </c>
      <c r="G32" s="10">
        <v>1</v>
      </c>
      <c r="H32" s="9" t="str">
        <f t="shared" si="0"/>
        <v>متميز</v>
      </c>
      <c r="I32" s="9" t="s">
        <v>111</v>
      </c>
      <c r="J32" s="9" t="s">
        <v>112</v>
      </c>
      <c r="K32" s="9" t="s">
        <v>29</v>
      </c>
      <c r="L32" s="11"/>
    </row>
    <row r="33" spans="3:12">
      <c r="C33" s="7"/>
      <c r="D33" s="16"/>
      <c r="E33" s="17"/>
      <c r="F33" s="17"/>
      <c r="G33" s="17"/>
      <c r="H33" s="17"/>
      <c r="I33" s="18"/>
      <c r="J33" s="7"/>
      <c r="K33" s="7"/>
      <c r="L33" s="7"/>
    </row>
    <row r="34" spans="3:12" ht="18">
      <c r="C34" s="12" t="s">
        <v>143</v>
      </c>
      <c r="D34" s="19"/>
      <c r="E34" s="20"/>
      <c r="F34" s="20"/>
      <c r="G34" s="20"/>
      <c r="H34" s="20"/>
      <c r="I34" s="21"/>
      <c r="J34" s="12" t="s">
        <v>145</v>
      </c>
      <c r="K34" s="16"/>
      <c r="L34" s="18"/>
    </row>
    <row r="35" spans="3:12" ht="18">
      <c r="C35" s="12" t="s">
        <v>144</v>
      </c>
      <c r="D35" s="22"/>
      <c r="E35" s="23"/>
      <c r="F35" s="23"/>
      <c r="G35" s="23"/>
      <c r="H35" s="23"/>
      <c r="I35" s="24"/>
      <c r="J35" s="12" t="s">
        <v>146</v>
      </c>
      <c r="K35" s="22"/>
      <c r="L35" s="24"/>
    </row>
  </sheetData>
  <mergeCells count="3">
    <mergeCell ref="C1:K1"/>
    <mergeCell ref="D33:I35"/>
    <mergeCell ref="K34:L35"/>
  </mergeCells>
  <phoneticPr fontId="5" type="noConversion"/>
  <dataValidations count="1">
    <dataValidation type="list" sqref="K3:K32" xr:uid="{00000000-0002-0000-0100-000000000000}">
      <formula1>"شهري,ربع سنوي,نصف سنوي,سنوي"</formula1>
    </dataValidation>
  </dataValidations>
  <pageMargins left="0.7" right="0.7" top="0.75" bottom="0.75" header="0.3" footer="0.3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rightToLeft="1" workbookViewId="0">
      <selection sqref="A1:B1"/>
    </sheetView>
  </sheetViews>
  <sheetFormatPr defaultRowHeight="14.25"/>
  <cols>
    <col min="1" max="1" width="8" customWidth="1"/>
    <col min="2" max="2" width="85" customWidth="1"/>
  </cols>
  <sheetData>
    <row r="1" spans="1:2" ht="19.5">
      <c r="A1" s="5" t="s">
        <v>68</v>
      </c>
      <c r="B1" s="5"/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2</vt:i4>
      </vt:variant>
    </vt:vector>
  </HeadingPairs>
  <TitlesOfParts>
    <vt:vector size="5" baseType="lpstr">
      <vt:lpstr>لوحة الأثر</vt:lpstr>
      <vt:lpstr>قياس أثر الإدارات</vt:lpstr>
      <vt:lpstr>دليل الاستخدام</vt:lpstr>
      <vt:lpstr>'قياس أثر الإدارات'!Print_Area</vt:lpstr>
      <vt:lpstr>'لوحة الأثر'!Print_Area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عاشقة الجنة</cp:lastModifiedBy>
  <cp:lastPrinted>2026-08-09T13:09:39Z</cp:lastPrinted>
  <dcterms:created xsi:type="dcterms:W3CDTF">2026-08-09T12:32:00Z</dcterms:created>
  <dcterms:modified xsi:type="dcterms:W3CDTF">2026-08-09T13:11:05Z</dcterms:modified>
</cp:coreProperties>
</file>